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l02\業務用\共有A\43_上下水道課\02_事務係\水道事業0225_1200\庶務係\調査・報告関係　★\R7年度　調査・報告\"/>
    </mc:Choice>
  </mc:AlternateContent>
  <xr:revisionPtr revIDLastSave="0" documentId="13_ncr:1_{43EA200B-BAFC-4695-9BA4-7B4ABD25D65D}" xr6:coauthVersionLast="47" xr6:coauthVersionMax="47" xr10:uidLastSave="{00000000-0000-0000-0000-000000000000}"/>
  <workbookProtection workbookAlgorithmName="SHA-512" workbookHashValue="NGttvSh8Ne7LZVe2Y4pbdDh53hlIBzrjoKRZQjt0Hs3jUHCJtd0XG4LehVtPCPUI9TUesWW/xhnhB5gmqxCgXA==" workbookSaltValue="7+EIbHqr4Cj1JG25trxHCg==" workbookSpinCount="100000" lockStructure="1"/>
  <bookViews>
    <workbookView xWindow="2565" yWindow="2640" windowWidth="21600" windowHeight="113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<sst xmlns="http://schemas.openxmlformats.org/spreadsheetml/2006/main" count="228" uniqueCount="114">
  <si>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</si>
  <si>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</si>
  <si>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</si>
  <si>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</si>
  <si>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</si>
  <si>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</si>
  <si>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</si>
  <si>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</si>
  <si>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</si>
  <si>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</si>
  <si>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</si>
  <si>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</si>
  <si>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</si>
  <si>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</si>
  <si>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</si>
  <si>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</si>
  <si>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</si>
  <si>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</si>
  <si>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</si>
  <si>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</si>
  <si>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</si>
  <si>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</si>
  <si>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</si>
  <si>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</si>
  <si>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</si>
  <si>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</si>
  <si>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</si>
  <si>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</si>
  <si>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</si>
  <si>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</si>
  <si>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</si>
  <si>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</si>
  <si>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</si>
  <si>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</si>
  <si>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</si>
  <si>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</si>
  <si>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</si>
  <si>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</si>
  <si>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</si>
  <si>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</si>
  <si>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</si>
  <si>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</si>
  <si>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</si>
  <si>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</si>
  <si>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</si>
  <si>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</si>
  <si>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</si>
  <si>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</si>
  <si>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</si>
  <si>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</si>
  <si>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</si>
  <si>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</si>
  <si>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</si>
  <si>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</si>
  <si>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</si>
  <si>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</si>
  <si>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</si>
  <si>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</si>
  <si>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</si>
  <si>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</si>
  <si>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</si>
  <si>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</si>
  <si>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</si>
  <si>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</si>
  <si>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</si>
  <si>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</si>
  <si>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</si>
  <si>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</si>
  <si>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</si>
  <si>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</si>
  <si>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</si>
  <si>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</si>
  <si>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</si>
  <si>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</si>
  <si>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</si>
  <si>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</si>
  <si>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</si>
  <si>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</si>
  <si>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</si>
  <si>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</si>
  <si>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</si>
  <si>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</si>
  <si>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</si>
  <si>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</si>
  <si>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</si>
  <si>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</si>
  <si>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</si>
  <si>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</si>
  <si>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</si>
  <si>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</si>
  <si>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</si>
  <si>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</si>
  <si>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</si>
  <si>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北斗市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</si>
  <si>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</si>
  <si>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</si>
  <si>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</si>
  <si>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</si>
  <si>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</si>
  <si>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</si>
  <si>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</si>
  <si>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</si>
  <si>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</si>
  <si>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</si>
  <si>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</si>
  <si>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</si>
  <si>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</si>
  <si>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</si>
  <si>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</si>
  <si>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</si>
  <si>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</si>
  <si>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全国平均から見ても、ほぼ同水準である。全国的に同様の数値を示しており、北斗市においても施設の老朽化が進行している。企業債残高対給水収益比率が高いことを考察すると、起債依存度が高いことが読み取れ、流動比率が低いことにも影響している。
②管路経年化率は、類似団体と比較して北斗市は高く、経年化率が進行している。R06年度も管路更新を進めるも、老朽管が多く横ばいである。
③管路更新率は、R06年度も引き続き管路更新に注力している。理想値の2.5％には届かないが、管路の長寿命化に取り組んでいるため、更新率を維持できれば、比較的安定したサイクルを保てる。</t>
    <rPh sb="144" eb="146">
      <t>ルイジ</t>
    </rPh>
    <rPh sb="146" eb="148">
      <t>ダンタイ</t>
    </rPh>
    <rPh sb="149" eb="151">
      <t>ヒカク</t>
    </rPh>
    <phoneticPr fontId="4"/>
  </si>
  <si>
    <t>　短期的に分析すると、北斗市の水道事業は健全に経営されており、効率的かつ低廉に供給できている。一方で、起債依存度が高く、流動比率が低水準であるため、資金繰りに脆弱な一面がみられる。
　中長期的には、R01年度は中央監視システムの更新により、管路更新率が全国平均並みに低下したが、システムの更新は完了しており、R05年度に引き続き、R06年度も計画的に更新事業が行った。それを下支えしているのが黒字経営によるキャッシュの増加であるが、給水収益が減少傾向であるため、黒字経営は時限的なものと認識し、更なる効率化を図り、流動比率の改善と適正な投資を行い、安定した経営を目指したい。</t>
    <phoneticPr fontId="4"/>
  </si>
  <si>
    <t>①経常収支比率は、100%を超えており、類似団体平均値よりも高く、収支は健全な状態にある。
②累積欠損金比率は、累積欠損金が発生せず、健全な状態にある。
③流動比率は、横ばいであるが、R06年度も100%を超えた。流動負債の多くを占める企業債償還金はH28をピークに横ばい、減少傾向にあり、返済の原資たる給水収益は、ほぼ横ばいで安定しており、経常収益は黒字で推移できると判断している。今後は、資産投資額への注視と想定外の事故などに備えた改善が必要である。
④企業債残高対給水収益比率は、類似団体と比較すると企業債の規模は大きい。平成以降も人口流入が続き、水道施設拡張に追われ、企業債の返済途上にあることが影響していると判断できる。コロナ禍・物価高対策として基本料金無料化をR04は6か月、R05は3か月行い、事業収益が増加したため減少となっている。
⑤料金回収率は、100%を超えており料金のみで独立採算を保っている。
⑥給水原価は、類似団体平均値よりも低く抑えられており、安定して水を供給できている。
⑦施設利用率は、類似団体と比較し効率的に配水されている。近年まで拡張事業が行われていたため、需要に比例した結果と考えられる。
⑧有収率は、R03年度から引き続き漏水修繕の頻発により減少が大きく、更なる漏水防止対策の強化が必要である。</t>
    <rPh sb="51" eb="52">
      <t>キン</t>
    </rPh>
    <rPh sb="320" eb="323">
      <t>ブッカダカ</t>
    </rPh>
    <rPh sb="342" eb="343">
      <t>ゲツ</t>
    </rPh>
    <rPh sb="350" eb="351">
      <t>ゲツ</t>
    </rPh>
    <rPh sb="351" eb="352">
      <t>オコナ</t>
    </rPh>
    <rPh sb="354" eb="356">
      <t>ジギョウ</t>
    </rPh>
    <rPh sb="359" eb="361">
      <t>ゾウカ</t>
    </rPh>
    <rPh sb="365" eb="367">
      <t>ゲンショウ</t>
    </rPh>
    <rPh sb="549" eb="550">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</si>
</sst>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c:v>
                </c:pt>
                <c:pt idx="1">
                  <c:v>1.1399999999999999</c:v>
                </c:pt>
                <c:pt idx="2">
                  <c:v>1.1499999999999999</c:v>
                </c:pt>
                <c:pt idx="3">
                  <c:v>0.79</c:v>
                </c:pt>
                <c:pt idx="4">
                  <c:v>1.1499999999999999</c:v>
                </c:pt>
              </c:numCache>
            </c:numRef>
          </c:val>
          <c:extLst>
            <c:ext xmlns:c16="http://schemas.microsoft.com/office/drawing/2014/chart" uri="{C3380CC4-5D6E-409C-BE32-E72D297353CC}">
              <c16:uniqueId val="{00000000-2BA5-4B73-BD46-8674BA5FAD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2BA5-4B73-BD46-8674BA5FAD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74.77</c:v>
                </c:pt>
                <c:pt idx="1">
                  <c:v>74.94</c:v>
                </c:pt>
                <c:pt idx="2">
                  <c:v>75</c:v>
                </c:pt>
                <c:pt idx="3">
                  <c:v>75.239999999999995</c:v>
                </c:pt>
                <c:pt idx="4">
                  <c:v>75.239999999999995</c:v>
                </c:pt>
              </c:numCache>
            </c:numRef>
          </c:val>
          <c:extLst>
            <c:ext xmlns:c16="http://schemas.microsoft.com/office/drawing/2014/chart" uri="{C3380CC4-5D6E-409C-BE32-E72D297353CC}">
              <c16:uniqueId val="{00000000-E72D-4E23-B847-0C1BD601E3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E72D-4E23-B847-0C1BD601E3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87.51</c:v>
                </c:pt>
                <c:pt idx="1">
                  <c:v>85.85</c:v>
                </c:pt>
                <c:pt idx="2">
                  <c:v>83.99</c:v>
                </c:pt>
                <c:pt idx="3">
                  <c:v>83.1</c:v>
                </c:pt>
                <c:pt idx="4">
                  <c:v>82.57</c:v>
                </c:pt>
              </c:numCache>
            </c:numRef>
          </c:val>
          <c:extLst>
            <c:ext xmlns:c16="http://schemas.microsoft.com/office/drawing/2014/chart" uri="{C3380CC4-5D6E-409C-BE32-E72D297353CC}">
              <c16:uniqueId val="{00000000-16FE-4640-9D6D-4104822D21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6FE-4640-9D6D-4104822D21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137.69</c:v>
                </c:pt>
                <c:pt idx="1">
                  <c:v>134.83000000000001</c:v>
                </c:pt>
                <c:pt idx="2">
                  <c:v>132.19999999999999</c:v>
                </c:pt>
                <c:pt idx="3">
                  <c:v>130.25</c:v>
                </c:pt>
                <c:pt idx="4">
                  <c:v>125.99</c:v>
                </c:pt>
              </c:numCache>
            </c:numRef>
          </c:val>
          <c:extLst>
            <c:ext xmlns:c16="http://schemas.microsoft.com/office/drawing/2014/chart" uri="{C3380CC4-5D6E-409C-BE32-E72D297353CC}">
              <c16:uniqueId val="{00000000-2529-42AF-8104-4D0F0553959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2529-42AF-8104-4D0F0553959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51.14</c:v>
                </c:pt>
                <c:pt idx="1">
                  <c:v>51.64</c:v>
                </c:pt>
                <c:pt idx="2">
                  <c:v>52.18</c:v>
                </c:pt>
                <c:pt idx="3">
                  <c:v>53.06</c:v>
                </c:pt>
                <c:pt idx="4">
                  <c:v>53.98</c:v>
                </c:pt>
              </c:numCache>
            </c:numRef>
          </c:val>
          <c:extLst>
            <c:ext xmlns:c16="http://schemas.microsoft.com/office/drawing/2014/chart" uri="{C3380CC4-5D6E-409C-BE32-E72D297353CC}">
              <c16:uniqueId val="{00000000-1C7F-4930-A780-D13946C6A9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1C7F-4930-A780-D13946C6A9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23.86</c:v>
                </c:pt>
                <c:pt idx="1">
                  <c:v>23.36</c:v>
                </c:pt>
                <c:pt idx="2">
                  <c:v>23.77</c:v>
                </c:pt>
                <c:pt idx="3">
                  <c:v>23.71</c:v>
                </c:pt>
                <c:pt idx="4">
                  <c:v>25.22</c:v>
                </c:pt>
              </c:numCache>
            </c:numRef>
          </c:val>
          <c:extLst>
            <c:ext xmlns:c16="http://schemas.microsoft.com/office/drawing/2014/chart" uri="{C3380CC4-5D6E-409C-BE32-E72D297353CC}">
              <c16:uniqueId val="{00000000-CC0F-44EA-BDD4-256A528910E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C0F-44EA-BDD4-256A528910E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E5-437D-BEA7-342CD77AE3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6E5-437D-BEA7-342CD77AE3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111.5</c:v>
                </c:pt>
                <c:pt idx="1">
                  <c:v>114.9</c:v>
                </c:pt>
                <c:pt idx="2">
                  <c:v>113.62</c:v>
                </c:pt>
                <c:pt idx="3">
                  <c:v>110.89</c:v>
                </c:pt>
                <c:pt idx="4">
                  <c:v>117.9</c:v>
                </c:pt>
              </c:numCache>
            </c:numRef>
          </c:val>
          <c:extLst>
            <c:ext xmlns:c16="http://schemas.microsoft.com/office/drawing/2014/chart" uri="{C3380CC4-5D6E-409C-BE32-E72D297353CC}">
              <c16:uniqueId val="{00000000-EA9A-4AA5-963D-898D68267E9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A9A-4AA5-963D-898D68267E9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457.48</c:v>
                </c:pt>
                <c:pt idx="1">
                  <c:v>436.69</c:v>
                </c:pt>
                <c:pt idx="2">
                  <c:v>532.88</c:v>
                </c:pt>
                <c:pt idx="3">
                  <c:v>432.7</c:v>
                </c:pt>
                <c:pt idx="4">
                  <c:v>362.49</c:v>
                </c:pt>
              </c:numCache>
            </c:numRef>
          </c:val>
          <c:extLst>
            <c:ext xmlns:c16="http://schemas.microsoft.com/office/drawing/2014/chart" uri="{C3380CC4-5D6E-409C-BE32-E72D297353CC}">
              <c16:uniqueId val="{00000000-ADF1-491E-9486-B1EE65CB29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ADF1-491E-9486-B1EE65CB29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142</c:v>
                </c:pt>
                <c:pt idx="1">
                  <c:v>140.6</c:v>
                </c:pt>
                <c:pt idx="2">
                  <c:v>104.42</c:v>
                </c:pt>
                <c:pt idx="3">
                  <c:v>118.4</c:v>
                </c:pt>
                <c:pt idx="4">
                  <c:v>127.39</c:v>
                </c:pt>
              </c:numCache>
            </c:numRef>
          </c:val>
          <c:extLst>
            <c:ext xmlns:c16="http://schemas.microsoft.com/office/drawing/2014/chart" uri="{C3380CC4-5D6E-409C-BE32-E72D297353CC}">
              <c16:uniqueId val="{00000000-6A93-4448-94DF-6802A6E59C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A93-4448-94DF-6802A6E59C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104.19</c:v>
                </c:pt>
                <c:pt idx="1">
                  <c:v>106.01</c:v>
                </c:pt>
                <c:pt idx="2">
                  <c:v>112.55</c:v>
                </c:pt>
                <c:pt idx="3">
                  <c:v>113.18</c:v>
                </c:pt>
                <c:pt idx="4">
                  <c:v>116.85</c:v>
                </c:pt>
              </c:numCache>
            </c:numRef>
          </c:val>
          <c:extLst>
            <c:ext xmlns:c16="http://schemas.microsoft.com/office/drawing/2014/chart" uri="{C3380CC4-5D6E-409C-BE32-E72D297353CC}">
              <c16:uniqueId val="{00000000-88BF-4891-82A8-0ED439F1035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88BF-4891-82A8-0ED439F1035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 zoomScaleNormal="100" workbookViewId="0">
      <selection activeCell="CG33" sqref="CG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北斗市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42810</v>
      </c>
      <c r="AM8" s="44"/>
      <c r="AN8" s="44"/>
      <c r="AO8" s="44"/>
      <c r="AP8" s="44"/>
      <c r="AQ8" s="44"/>
      <c r="AR8" s="44"/>
      <c r="AS8" s="44"/>
      <c r="AT8" s="45">
        <f>データ!$S$6</f>
        <v>397.44</v>
      </c>
      <c r="AU8" s="46"/>
      <c r="AV8" s="46"/>
      <c r="AW8" s="46"/>
      <c r="AX8" s="46"/>
      <c r="AY8" s="46"/>
      <c r="AZ8" s="46"/>
      <c r="BA8" s="46"/>
      <c r="BB8" s="47">
        <f>データ!$T$6</f>
        <v>107.71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68.69</v>
      </c>
      <c r="J10" s="46"/>
      <c r="K10" s="46"/>
      <c r="L10" s="46"/>
      <c r="M10" s="46"/>
      <c r="N10" s="46"/>
      <c r="O10" s="80"/>
      <c r="P10" s="47">
        <f>データ!$P$6</f>
        <v>96.46</v>
      </c>
      <c r="Q10" s="47"/>
      <c r="R10" s="47"/>
      <c r="S10" s="47"/>
      <c r="T10" s="47"/>
      <c r="U10" s="47"/>
      <c r="V10" s="47"/>
      <c r="W10" s="44">
        <f>データ!$Q$6</f>
        <v>2760</v>
      </c>
      <c r="X10" s="44"/>
      <c r="Y10" s="44"/>
      <c r="Z10" s="44"/>
      <c r="AA10" s="44"/>
      <c r="AB10" s="44"/>
      <c r="AC10" s="44"/>
      <c r="AD10" s="2"/>
      <c r="AE10" s="2"/>
      <c r="AF10" s="2"/>
      <c r="AG10" s="2"/>
      <c r="AH10" s="2"/>
      <c r="AI10" s="2"/>
      <c r="AJ10" s="2"/>
      <c r="AK10" s="2"/>
      <c r="AL10" s="44">
        <f>データ!$U$6</f>
        <v>41007</v>
      </c>
      <c r="AM10" s="44"/>
      <c r="AN10" s="44"/>
      <c r="AO10" s="44"/>
      <c r="AP10" s="44"/>
      <c r="AQ10" s="44"/>
      <c r="AR10" s="44"/>
      <c r="AS10" s="44"/>
      <c r="AT10" s="45">
        <f>データ!$V$6</f>
        <v>52.02</v>
      </c>
      <c r="AU10" s="46"/>
      <c r="AV10" s="46"/>
      <c r="AW10" s="46"/>
      <c r="AX10" s="46"/>
      <c r="AY10" s="46"/>
      <c r="AZ10" s="46"/>
      <c r="BA10" s="46"/>
      <c r="BB10" s="47">
        <f>データ!$W$6</f>
        <v>788.29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2Azc21eqeRxWiPQIaA064N0AIzRDWrzz47oOpJiMZxzbOmfzqZeYgsQXNsPGjTsE3633qEak22TG7cBJKWhuA==" saltValue="KQ/Mapi2Csiwi+vxWO981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12360</v>
      </c>
      <c r="D6" s="20">
        <f t="shared" si="3"/>
        <v>46</v>
      </c>
      <c r="E6" s="20">
        <f t="shared" si="3"/>
        <v>1</v>
      </c>
      <c r="F6" s="20">
        <f t="shared" si="3"/>
        <v>0</v>
      </c>
      <c r="G6" s="20">
        <f t="shared" si="3"/>
        <v>1</v>
      </c>
      <c r="H6" s="20" t="str">
        <f t="shared" si="3"/>
        <v>北海道　北斗市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68.69</v>
      </c>
      <c r="P6" s="21">
        <f t="shared" si="3"/>
        <v>96.46</v>
      </c>
      <c r="Q6" s="21">
        <f t="shared" si="3"/>
        <v>2760</v>
      </c>
      <c r="R6" s="21">
        <f t="shared" si="3"/>
        <v>42810</v>
      </c>
      <c r="S6" s="21">
        <f t="shared" si="3"/>
        <v>397.44</v>
      </c>
      <c r="T6" s="21">
        <f t="shared" si="3"/>
        <v>107.71</v>
      </c>
      <c r="U6" s="21">
        <f t="shared" si="3"/>
        <v>41007</v>
      </c>
      <c r="V6" s="21">
        <f t="shared" si="3"/>
        <v>52.02</v>
      </c>
      <c r="W6" s="21">
        <f t="shared" si="3"/>
        <v>788.29</v>
      </c>
      <c r="X6" s="22">
        <f>IF(X7="",NA(),X7)</f>
        <v>137.69</v>
      </c>
      <c r="Y6" s="22">
        <f t="shared" ref="Y6:AG6" si="4">IF(Y7="",NA(),Y7)</f>
        <v>134.83000000000001</v>
      </c>
      <c r="Z6" s="22">
        <f t="shared" si="4"/>
        <v>132.19999999999999</v>
      </c>
      <c r="AA6" s="22">
        <f t="shared" si="4"/>
        <v>130.25</v>
      </c>
      <c r="AB6" s="22">
        <f t="shared" si="4"/>
        <v>125.99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111.5</v>
      </c>
      <c r="AU6" s="22">
        <f t="shared" ref="AU6:BC6" si="6">IF(AU7="",NA(),AU7)</f>
        <v>114.9</v>
      </c>
      <c r="AV6" s="22">
        <f t="shared" si="6"/>
        <v>113.62</v>
      </c>
      <c r="AW6" s="22">
        <f t="shared" si="6"/>
        <v>110.89</v>
      </c>
      <c r="AX6" s="22">
        <f t="shared" si="6"/>
        <v>117.9</v>
      </c>
      <c r="AY6" s="22">
        <f t="shared" si="6"/>
        <v>327.77</v>
      </c>
      <c r="AZ6" s="22">
        <f t="shared" si="6"/>
        <v>338.02</v>
      </c>
      <c r="BA6" s="22">
        <f t="shared" si="6"/>
        <v>345.94</v>
      </c>
      <c r="BB6" s="22">
        <f t="shared" si="6"/>
        <v>329.7</v>
      </c>
      <c r="BC6" s="22">
        <f t="shared" si="6"/>
        <v>319.99</v>
      </c>
      <c r="BD6" s="21" t="str">
        <f>IF(BD7="","",IF(BD7="-","【-】","【"&amp;SUBSTITUTE(TEXT(BD7,"#,##0.00"),"-","△")&amp;"】"))</f>
        <v>【239.69】</v>
      </c>
      <c r="BE6" s="22">
        <f>IF(BE7="",NA(),BE7)</f>
        <v>457.48</v>
      </c>
      <c r="BF6" s="22">
        <f t="shared" ref="BF6:BN6" si="7">IF(BF7="",NA(),BF7)</f>
        <v>436.69</v>
      </c>
      <c r="BG6" s="22">
        <f t="shared" si="7"/>
        <v>532.88</v>
      </c>
      <c r="BH6" s="22">
        <f t="shared" si="7"/>
        <v>432.7</v>
      </c>
      <c r="BI6" s="22">
        <f t="shared" si="7"/>
        <v>362.49</v>
      </c>
      <c r="BJ6" s="22">
        <f t="shared" si="7"/>
        <v>397.1</v>
      </c>
      <c r="BK6" s="22">
        <f t="shared" si="7"/>
        <v>379.91</v>
      </c>
      <c r="BL6" s="22">
        <f t="shared" si="7"/>
        <v>386.61</v>
      </c>
      <c r="BM6" s="22">
        <f t="shared" si="7"/>
        <v>381.56</v>
      </c>
      <c r="BN6" s="22">
        <f t="shared" si="7"/>
        <v>365.55</v>
      </c>
      <c r="BO6" s="21" t="str">
        <f>IF(BO7="","",IF(BO7="-","【-】","【"&amp;SUBSTITUTE(TEXT(BO7,"#,##0.00"),"-","△")&amp;"】"))</f>
        <v>【264.86】</v>
      </c>
      <c r="BP6" s="22">
        <f>IF(BP7="",NA(),BP7)</f>
        <v>142</v>
      </c>
      <c r="BQ6" s="22">
        <f t="shared" ref="BQ6:BY6" si="8">IF(BQ7="",NA(),BQ7)</f>
        <v>140.6</v>
      </c>
      <c r="BR6" s="22">
        <f t="shared" si="8"/>
        <v>104.42</v>
      </c>
      <c r="BS6" s="22">
        <f t="shared" si="8"/>
        <v>118.4</v>
      </c>
      <c r="BT6" s="22">
        <f t="shared" si="8"/>
        <v>127.39</v>
      </c>
      <c r="BU6" s="22">
        <f t="shared" si="8"/>
        <v>95.79</v>
      </c>
      <c r="BV6" s="22">
        <f t="shared" si="8"/>
        <v>98.3</v>
      </c>
      <c r="BW6" s="22">
        <f t="shared" si="8"/>
        <v>93.82</v>
      </c>
      <c r="BX6" s="22">
        <f t="shared" si="8"/>
        <v>95.04</v>
      </c>
      <c r="BY6" s="22">
        <f t="shared" si="8"/>
        <v>95.42</v>
      </c>
      <c r="BZ6" s="21" t="str">
        <f>IF(BZ7="","",IF(BZ7="-","【-】","【"&amp;SUBSTITUTE(TEXT(BZ7,"#,##0.00"),"-","△")&amp;"】"))</f>
        <v>【97.59】</v>
      </c>
      <c r="CA6" s="22">
        <f>IF(CA7="",NA(),CA7)</f>
        <v>104.19</v>
      </c>
      <c r="CB6" s="22">
        <f t="shared" ref="CB6:CJ6" si="9">IF(CB7="",NA(),CB7)</f>
        <v>106.01</v>
      </c>
      <c r="CC6" s="22">
        <f t="shared" si="9"/>
        <v>112.55</v>
      </c>
      <c r="CD6" s="22">
        <f t="shared" si="9"/>
        <v>113.18</v>
      </c>
      <c r="CE6" s="22">
        <f t="shared" si="9"/>
        <v>116.85</v>
      </c>
      <c r="CF6" s="22">
        <f t="shared" si="9"/>
        <v>171.13</v>
      </c>
      <c r="CG6" s="22">
        <f t="shared" si="9"/>
        <v>173.7</v>
      </c>
      <c r="CH6" s="22">
        <f t="shared" si="9"/>
        <v>178.94</v>
      </c>
      <c r="CI6" s="22">
        <f t="shared" si="9"/>
        <v>180.19</v>
      </c>
      <c r="CJ6" s="22">
        <f t="shared" si="9"/>
        <v>184.25</v>
      </c>
      <c r="CK6" s="21" t="str">
        <f>IF(CK7="","",IF(CK7="-","【-】","【"&amp;SUBSTITUTE(TEXT(CK7,"#,##0.00"),"-","△")&amp;"】"))</f>
        <v>【181.66】</v>
      </c>
      <c r="CL6" s="22">
        <f>IF(CL7="",NA(),CL7)</f>
        <v>74.77</v>
      </c>
      <c r="CM6" s="22">
        <f t="shared" ref="CM6:CU6" si="10">IF(CM7="",NA(),CM7)</f>
        <v>74.94</v>
      </c>
      <c r="CN6" s="22">
        <f t="shared" si="10"/>
        <v>75</v>
      </c>
      <c r="CO6" s="22">
        <f t="shared" si="10"/>
        <v>75.239999999999995</v>
      </c>
      <c r="CP6" s="22">
        <f t="shared" si="10"/>
        <v>75.239999999999995</v>
      </c>
      <c r="CQ6" s="22">
        <f t="shared" si="10"/>
        <v>60.12</v>
      </c>
      <c r="CR6" s="22">
        <f t="shared" si="10"/>
        <v>60.34</v>
      </c>
      <c r="CS6" s="22">
        <f t="shared" si="10"/>
        <v>59.54</v>
      </c>
      <c r="CT6" s="22">
        <f t="shared" si="10"/>
        <v>59.26</v>
      </c>
      <c r="CU6" s="22">
        <f t="shared" si="10"/>
        <v>60.44</v>
      </c>
      <c r="CV6" s="21" t="str">
        <f>IF(CV7="","",IF(CV7="-","【-】","【"&amp;SUBSTITUTE(TEXT(CV7,"#,##0.00"),"-","△")&amp;"】"))</f>
        <v>【60.21】</v>
      </c>
      <c r="CW6" s="22">
        <f>IF(CW7="",NA(),CW7)</f>
        <v>87.51</v>
      </c>
      <c r="CX6" s="22">
        <f t="shared" ref="CX6:DF6" si="11">IF(CX7="",NA(),CX7)</f>
        <v>85.85</v>
      </c>
      <c r="CY6" s="22">
        <f t="shared" si="11"/>
        <v>83.99</v>
      </c>
      <c r="CZ6" s="22">
        <f t="shared" si="11"/>
        <v>83.1</v>
      </c>
      <c r="DA6" s="22">
        <f t="shared" si="11"/>
        <v>82.57</v>
      </c>
      <c r="DB6" s="22">
        <f t="shared" si="11"/>
        <v>84.24</v>
      </c>
      <c r="DC6" s="22">
        <f t="shared" si="11"/>
        <v>84.19</v>
      </c>
      <c r="DD6" s="22">
        <f t="shared" si="11"/>
        <v>83.93</v>
      </c>
      <c r="DE6" s="22">
        <f t="shared" si="11"/>
        <v>83.84</v>
      </c>
      <c r="DF6" s="22">
        <f t="shared" si="11"/>
        <v>83.39</v>
      </c>
      <c r="DG6" s="21" t="str">
        <f>IF(DG7="","",IF(DG7="-","【-】","【"&amp;SUBSTITUTE(TEXT(DG7,"#,##0.00"),"-","△")&amp;"】"))</f>
        <v>【89.21】</v>
      </c>
      <c r="DH6" s="22">
        <f>IF(DH7="",NA(),DH7)</f>
        <v>51.14</v>
      </c>
      <c r="DI6" s="22">
        <f t="shared" ref="DI6:DQ6" si="12">IF(DI7="",NA(),DI7)</f>
        <v>51.64</v>
      </c>
      <c r="DJ6" s="22">
        <f t="shared" si="12"/>
        <v>52.18</v>
      </c>
      <c r="DK6" s="22">
        <f t="shared" si="12"/>
        <v>53.06</v>
      </c>
      <c r="DL6" s="22">
        <f t="shared" si="12"/>
        <v>53.98</v>
      </c>
      <c r="DM6" s="22">
        <f t="shared" si="12"/>
        <v>48.83</v>
      </c>
      <c r="DN6" s="22">
        <f t="shared" si="12"/>
        <v>49.96</v>
      </c>
      <c r="DO6" s="22">
        <f t="shared" si="12"/>
        <v>50.82</v>
      </c>
      <c r="DP6" s="22">
        <f t="shared" si="12"/>
        <v>51.82</v>
      </c>
      <c r="DQ6" s="22">
        <f t="shared" si="12"/>
        <v>52.53</v>
      </c>
      <c r="DR6" s="21" t="str">
        <f>IF(DR7="","",IF(DR7="-","【-】","【"&amp;SUBSTITUTE(TEXT(DR7,"#,##0.00"),"-","△")&amp;"】"))</f>
        <v>【52.41】</v>
      </c>
      <c r="DS6" s="22">
        <f>IF(DS7="",NA(),DS7)</f>
        <v>23.86</v>
      </c>
      <c r="DT6" s="22">
        <f t="shared" ref="DT6:EB6" si="13">IF(DT7="",NA(),DT7)</f>
        <v>23.36</v>
      </c>
      <c r="DU6" s="22">
        <f t="shared" si="13"/>
        <v>23.77</v>
      </c>
      <c r="DV6" s="22">
        <f t="shared" si="13"/>
        <v>23.71</v>
      </c>
      <c r="DW6" s="22">
        <f t="shared" si="13"/>
        <v>25.22</v>
      </c>
      <c r="DX6" s="22">
        <f t="shared" si="13"/>
        <v>18.18</v>
      </c>
      <c r="DY6" s="22">
        <f t="shared" si="13"/>
        <v>19.32</v>
      </c>
      <c r="DZ6" s="22">
        <f t="shared" si="13"/>
        <v>21.16</v>
      </c>
      <c r="EA6" s="22">
        <f t="shared" si="13"/>
        <v>22.72</v>
      </c>
      <c r="EB6" s="22">
        <f t="shared" si="13"/>
        <v>24.16</v>
      </c>
      <c r="EC6" s="21" t="str">
        <f>IF(EC7="","",IF(EC7="-","【-】","【"&amp;SUBSTITUTE(TEXT(EC7,"#,##0.00"),"-","△")&amp;"】"))</f>
        <v>【26.78】</v>
      </c>
      <c r="ED6" s="22">
        <f>IF(ED7="",NA(),ED7)</f>
        <v>1.3</v>
      </c>
      <c r="EE6" s="22">
        <f t="shared" ref="EE6:EM6" si="14">IF(EE7="",NA(),EE7)</f>
        <v>1.1399999999999999</v>
      </c>
      <c r="EF6" s="22">
        <f t="shared" si="14"/>
        <v>1.1499999999999999</v>
      </c>
      <c r="EG6" s="22">
        <f t="shared" si="14"/>
        <v>0.79</v>
      </c>
      <c r="EH6" s="22">
        <f t="shared" si="14"/>
        <v>1.1499999999999999</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12360</v>
      </c>
      <c r="D7" s="24">
        <v>46</v>
      </c>
      <c r="E7" s="24">
        <v>1</v>
      </c>
      <c r="F7" s="24">
        <v>0</v>
      </c>
      <c r="G7" s="24">
        <v>1</v>
      </c>
      <c r="H7" s="24" t="s">
        <v>93</v>
      </c>
      <c r="I7" s="24" t="s">
        <v>94</v>
      </c>
      <c r="J7" s="24" t="s">
        <v>95</v>
      </c>
      <c r="K7" s="24" t="s">
        <v>96</v>
      </c>
      <c r="L7" s="24" t="s">
        <v>97</v>
      </c>
      <c r="M7" s="24" t="s">
        <v>98</v>
      </c>
      <c r="N7" s="25" t="s">
        <v>99</v>
      </c>
      <c r="O7" s="25">
        <v>68.69</v>
      </c>
      <c r="P7" s="25">
        <v>96.46</v>
      </c>
      <c r="Q7" s="25">
        <v>2760</v>
      </c>
      <c r="R7" s="25">
        <v>42810</v>
      </c>
      <c r="S7" s="25">
        <v>397.44</v>
      </c>
      <c r="T7" s="25">
        <v>107.71</v>
      </c>
      <c r="U7" s="25">
        <v>41007</v>
      </c>
      <c r="V7" s="25">
        <v>52.02</v>
      </c>
      <c r="W7" s="25">
        <v>788.29</v>
      </c>
      <c r="X7" s="25">
        <v>137.69</v>
      </c>
      <c r="Y7" s="25">
        <v>134.83000000000001</v>
      </c>
      <c r="Z7" s="25">
        <v>132.19999999999999</v>
      </c>
      <c r="AA7" s="25">
        <v>130.25</v>
      </c>
      <c r="AB7" s="25">
        <v>125.99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111.5</v>
      </c>
      <c r="AU7" s="25">
        <v>114.9</v>
      </c>
      <c r="AV7" s="25">
        <v>113.62</v>
      </c>
      <c r="AW7" s="25">
        <v>110.89</v>
      </c>
      <c r="AX7" s="25">
        <v>117.9</v>
      </c>
      <c r="AY7" s="25">
        <v>327.77</v>
      </c>
      <c r="AZ7" s="25">
        <v>338.02</v>
      </c>
      <c r="BA7" s="25">
        <v>345.94</v>
      </c>
      <c r="BB7" s="25">
        <v>329.7</v>
      </c>
      <c r="BC7" s="25">
        <v>319.99</v>
      </c>
      <c r="BD7" s="25">
        <v>239.69</v>
      </c>
      <c r="BE7" s="25">
        <v>457.48</v>
      </c>
      <c r="BF7" s="25">
        <v>436.69</v>
      </c>
      <c r="BG7" s="25">
        <v>532.88</v>
      </c>
      <c r="BH7" s="25">
        <v>432.7</v>
      </c>
      <c r="BI7" s="25">
        <v>362.49</v>
      </c>
      <c r="BJ7" s="25">
        <v>397.1</v>
      </c>
      <c r="BK7" s="25">
        <v>379.91</v>
      </c>
      <c r="BL7" s="25">
        <v>386.61</v>
      </c>
      <c r="BM7" s="25">
        <v>381.56</v>
      </c>
      <c r="BN7" s="25">
        <v>365.55</v>
      </c>
      <c r="BO7" s="25">
        <v>264.86</v>
      </c>
      <c r="BP7" s="25">
        <v>142</v>
      </c>
      <c r="BQ7" s="25">
        <v>140.6</v>
      </c>
      <c r="BR7" s="25">
        <v>104.42</v>
      </c>
      <c r="BS7" s="25">
        <v>118.4</v>
      </c>
      <c r="BT7" s="25">
        <v>127.39</v>
      </c>
      <c r="BU7" s="25">
        <v>95.79</v>
      </c>
      <c r="BV7" s="25">
        <v>98.3</v>
      </c>
      <c r="BW7" s="25">
        <v>93.82</v>
      </c>
      <c r="BX7" s="25">
        <v>95.04</v>
      </c>
      <c r="BY7" s="25">
        <v>95.42</v>
      </c>
      <c r="BZ7" s="25">
        <v>97.59</v>
      </c>
      <c r="CA7" s="25">
        <v>104.19</v>
      </c>
      <c r="CB7" s="25">
        <v>106.01</v>
      </c>
      <c r="CC7" s="25">
        <v>112.55</v>
      </c>
      <c r="CD7" s="25">
        <v>113.18</v>
      </c>
      <c r="CE7" s="25">
        <v>116.85</v>
      </c>
      <c r="CF7" s="25">
        <v>171.13</v>
      </c>
      <c r="CG7" s="25">
        <v>173.7</v>
      </c>
      <c r="CH7" s="25">
        <v>178.94</v>
      </c>
      <c r="CI7" s="25">
        <v>180.19</v>
      </c>
      <c r="CJ7" s="25">
        <v>184.25</v>
      </c>
      <c r="CK7" s="25">
        <v>181.66</v>
      </c>
      <c r="CL7" s="25">
        <v>74.77</v>
      </c>
      <c r="CM7" s="25">
        <v>74.94</v>
      </c>
      <c r="CN7" s="25">
        <v>75</v>
      </c>
      <c r="CO7" s="25">
        <v>75.239999999999995</v>
      </c>
      <c r="CP7" s="25">
        <v>75.239999999999995</v>
      </c>
      <c r="CQ7" s="25">
        <v>60.12</v>
      </c>
      <c r="CR7" s="25">
        <v>60.34</v>
      </c>
      <c r="CS7" s="25">
        <v>59.54</v>
      </c>
      <c r="CT7" s="25">
        <v>59.26</v>
      </c>
      <c r="CU7" s="25">
        <v>60.44</v>
      </c>
      <c r="CV7" s="25">
        <v>60.21</v>
      </c>
      <c r="CW7" s="25">
        <v>87.51</v>
      </c>
      <c r="CX7" s="25">
        <v>85.85</v>
      </c>
      <c r="CY7" s="25">
        <v>83.99</v>
      </c>
      <c r="CZ7" s="25">
        <v>83.1</v>
      </c>
      <c r="DA7" s="25">
        <v>82.57</v>
      </c>
      <c r="DB7" s="25">
        <v>84.24</v>
      </c>
      <c r="DC7" s="25">
        <v>84.19</v>
      </c>
      <c r="DD7" s="25">
        <v>83.93</v>
      </c>
      <c r="DE7" s="25">
        <v>83.84</v>
      </c>
      <c r="DF7" s="25">
        <v>83.39</v>
      </c>
      <c r="DG7" s="25">
        <v>89.21</v>
      </c>
      <c r="DH7" s="25">
        <v>51.14</v>
      </c>
      <c r="DI7" s="25">
        <v>51.64</v>
      </c>
      <c r="DJ7" s="25">
        <v>52.18</v>
      </c>
      <c r="DK7" s="25">
        <v>53.06</v>
      </c>
      <c r="DL7" s="25">
        <v>53.98</v>
      </c>
      <c r="DM7" s="25">
        <v>48.83</v>
      </c>
      <c r="DN7" s="25">
        <v>49.96</v>
      </c>
      <c r="DO7" s="25">
        <v>50.82</v>
      </c>
      <c r="DP7" s="25">
        <v>51.82</v>
      </c>
      <c r="DQ7" s="25">
        <v>52.53</v>
      </c>
      <c r="DR7" s="25">
        <v>52.41</v>
      </c>
      <c r="DS7" s="25">
        <v>23.86</v>
      </c>
      <c r="DT7" s="25">
        <v>23.36</v>
      </c>
      <c r="DU7" s="25">
        <v>23.77</v>
      </c>
      <c r="DV7" s="25">
        <v>23.71</v>
      </c>
      <c r="DW7" s="25">
        <v>25.22</v>
      </c>
      <c r="DX7" s="25">
        <v>18.18</v>
      </c>
      <c r="DY7" s="25">
        <v>19.32</v>
      </c>
      <c r="DZ7" s="25">
        <v>21.16</v>
      </c>
      <c r="EA7" s="25">
        <v>22.72</v>
      </c>
      <c r="EB7" s="25">
        <v>24.16</v>
      </c>
      <c r="EC7" s="25">
        <v>26.78</v>
      </c>
      <c r="ED7" s="25">
        <v>1.3</v>
      </c>
      <c r="EE7" s="25">
        <v>1.1399999999999999</v>
      </c>
      <c r="EF7" s="25">
        <v>1.1499999999999999</v>
      </c>
      <c r="EG7" s="25">
        <v>0.79</v>
      </c>
      <c r="EH7" s="25">
        <v>1.1499999999999999</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泥川　千衣子</cp:lastModifiedBy>
  <dcterms:created xsi:type="dcterms:W3CDTF">2025-12-12T09:09:05Z</dcterms:created>
  <dcterms:modified xsi:type="dcterms:W3CDTF">2026-02-05T01:45:34Z</dcterms:modified>
  <cp:category/>
</cp:coreProperties>
</file>